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C26" s="1"/>
  <c r="E115" i="2"/>
  <c r="E109"/>
  <c r="E98"/>
  <c r="E91"/>
  <c r="E76"/>
  <c r="E66"/>
  <c r="E60"/>
  <c r="E55"/>
  <c r="E33"/>
  <c r="E31"/>
  <c r="E25"/>
  <c r="E30" s="1"/>
  <c r="F24"/>
  <c r="F23"/>
  <c r="F22"/>
  <c r="F21"/>
  <c r="F20"/>
  <c r="F19"/>
  <c r="F18"/>
  <c r="F17"/>
  <c r="F25" s="1"/>
  <c r="C35" i="1"/>
  <c r="C43" s="1"/>
  <c r="C17"/>
  <c r="C25" s="1"/>
  <c r="D23" l="1"/>
  <c r="D21"/>
  <c r="D19"/>
  <c r="D16"/>
  <c r="D14"/>
  <c r="D12"/>
  <c r="D24"/>
  <c r="D22"/>
  <c r="D20"/>
  <c r="D18"/>
  <c r="D15"/>
  <c r="D13"/>
  <c r="B38" i="4"/>
  <c r="B40" s="1"/>
  <c r="E34" i="2"/>
  <c r="F30" s="1"/>
  <c r="F33"/>
  <c r="D25" i="3"/>
  <c r="D23"/>
  <c r="D21"/>
  <c r="D19"/>
  <c r="D16"/>
  <c r="D14"/>
  <c r="B33" i="4"/>
  <c r="B34" s="1"/>
  <c r="D24" i="3"/>
  <c r="D22"/>
  <c r="D20"/>
  <c r="D17"/>
  <c r="D15"/>
  <c r="D13"/>
  <c r="F109" i="2"/>
  <c r="E117"/>
  <c r="F76" s="1"/>
  <c r="D18" i="3"/>
  <c r="D26" s="1"/>
  <c r="D17" i="1"/>
  <c r="D25" s="1"/>
  <c r="F91" i="2" l="1"/>
  <c r="F55"/>
  <c r="F98"/>
  <c r="F60"/>
  <c r="F34"/>
  <c r="F32"/>
  <c r="F31"/>
  <c r="F66"/>
  <c r="F115"/>
  <c r="F117" l="1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<sst xmlns="http://schemas.openxmlformats.org/spreadsheetml/2006/main" count="253" uniqueCount="170">
  <si>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</si>
  <si>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</si>
  <si>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</si>
  <si>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Oklahoma Agricultural Experiment Station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</si>
  <si>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</si>
  <si>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</si>
  <si>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</si>
  <si>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</si>
  <si>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</si>
  <si>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</si>
  <si>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</si>
  <si>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</si>
  <si>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</si>
  <si>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</si>
  <si>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</si>
  <si>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</si>
  <si>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</si>
  <si>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</si>
  <si>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</si>
  <si>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</si>
  <si>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</si>
  <si>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</si>
  <si>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</si>
  <si>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</si>
  <si>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</si>
  <si>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</si>
  <si>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</si>
  <si>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</si>
  <si>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</si>
  <si>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</si>
  <si>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</si>
  <si>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</si>
  <si>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</si>
  <si>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</si>
  <si>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</si>
  <si>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</si>
  <si>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</si>
  <si>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</si>
  <si>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</si>
  <si>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011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</si>
  <si>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</si>
  <si>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</si>
  <si>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</si>
  <si>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</si>
  <si>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</si>
  <si>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</si>
  <si>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</si>
  <si>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</si>
  <si>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</si>
  <si>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</si>
  <si>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</si>
  <si>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</si>
  <si>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</si>
  <si>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</si>
  <si>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</si>
  <si>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</si>
  <si>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</si>
  <si>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</si>
  <si>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</si>
  <si>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</si>
  <si>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</si>
  <si>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</si>
  <si>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</si>
  <si>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</si>
  <si>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</si>
  <si>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</si>
  <si>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</si>
  <si>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</si>
  <si>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</si>
  <si>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</si>
  <si>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</si>
  <si>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</si>
  <si>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</si>
  <si>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</si>
  <si>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</si>
  <si>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</si>
  <si>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</si>
  <si>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</si>
  <si>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</si>
  <si>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</si>
  <si>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</si>
  <si>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</si>
  <si>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</si>
  <si>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</si>
  <si>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</si>
  <si>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</si>
  <si>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</si>
  <si>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</si>
  <si>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</si>
  <si>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</si>
  <si>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</si>
  <si>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</si>
  <si>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</si>
  <si>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</si>
  <si>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</si>
  <si>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</si>
  <si>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</si>
  <si>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</si>
  <si>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</si>
  <si>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</si>
  <si>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</si>
  <si>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</si>
  <si>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</si>
  <si>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</si>
  <si>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</si>
  <si>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</si>
  <si>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</si>
  <si>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</si>
  <si>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</si>
  <si>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</si>
  <si>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</si>
  <si>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</si>
  <si>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</si>
  <si>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</si>
  <si>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</si>
  <si>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</si>
  <si>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</si>
  <si>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</si>
  <si>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</si>
  <si>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</si>
  <si>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</si>
  <si>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</si>
  <si>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</si>
  <si>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</si>
  <si>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</si>
  <si>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</si>
  <si>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</si>
  <si>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</si>
  <si>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</si>
  <si>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</si>
  <si>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</si>
  <si>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</si>
  <si>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</si>
  <si>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</si>
  <si>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Oklahoma Agricultural Experiment Station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</si>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</sst>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4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A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workbookViewId="0">
      <selection activeCell="D31" sqref="D31:D43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0</v>
      </c>
      <c r="D12" s="23">
        <f t="shared" ref="D12:D18" si="0">C12/C$25</f>
        <v>0</v>
      </c>
    </row>
    <row r="13" spans="2:4" ht="15.75">
      <c r="B13" s="21" t="s">
        <v>12</v>
      </c>
      <c r="C13" s="24">
        <v>1885263</v>
      </c>
      <c r="D13" s="23">
        <f t="shared" si="0"/>
        <v>1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1885263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1885263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/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v>31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D31" sqref="D31:D43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0</v>
      </c>
      <c r="F17" s="93">
        <f>E17/E$25</f>
        <v>0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32746349</v>
      </c>
      <c r="F18" s="99">
        <f t="shared" ref="F18:F24" si="0">E18/E$25</f>
        <v>1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0</v>
      </c>
      <c r="F19" s="99">
        <f t="shared" si="0"/>
        <v>0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0</v>
      </c>
      <c r="F20" s="99">
        <f t="shared" si="0"/>
        <v>0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0</v>
      </c>
      <c r="F21" s="99">
        <f t="shared" si="0"/>
        <v>0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0</v>
      </c>
      <c r="F22" s="99">
        <f t="shared" si="0"/>
        <v>0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0</v>
      </c>
      <c r="F23" s="99">
        <f t="shared" si="0"/>
        <v>0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0</v>
      </c>
      <c r="F24" s="99">
        <f t="shared" si="0"/>
        <v>0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32746349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E25-E31-E33</f>
        <v>5000000</v>
      </c>
      <c r="F30" s="93">
        <f>E30/E$34</f>
        <v>0.15268877760998639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25861086</v>
      </c>
      <c r="F31" s="93">
        <f>E31/E$34</f>
        <v>0.78973952180134643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v>0</v>
      </c>
      <c r="F32" s="93">
        <f>E32/E$34</f>
        <v>0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1885263</v>
      </c>
      <c r="F33" s="93">
        <f>E33/E$34</f>
        <v>5.7571700588667153E-2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32746349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0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0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0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0</v>
      </c>
      <c r="F55" s="137">
        <f>E55/E$117</f>
        <v>0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32746349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32746349</v>
      </c>
      <c r="F60" s="137">
        <f>E60/E$117</f>
        <v>1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0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0</v>
      </c>
      <c r="F66" s="137">
        <f>E66/E$117</f>
        <v>0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0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0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0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0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0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0</v>
      </c>
      <c r="F76" s="137">
        <f>E76/E$117</f>
        <v>0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0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0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0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0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0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0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0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0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0</v>
      </c>
      <c r="F91" s="137">
        <f>E91/E$117</f>
        <v>0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0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0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0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0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0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0</v>
      </c>
      <c r="F98" s="137">
        <f>E98/E$117</f>
        <v>0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0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0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0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0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0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0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0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0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0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0</v>
      </c>
      <c r="F109" s="137">
        <f>E109/E$117</f>
        <v>0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v>0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v>0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0</v>
      </c>
      <c r="F115" s="137">
        <f>E115/E$117</f>
        <v>0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32746349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zoomScale="75" workbookViewId="0">
      <selection activeCell="D31" sqref="D31:D43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0</v>
      </c>
      <c r="D13" s="161">
        <f>C13/C26</f>
        <v>0</v>
      </c>
    </row>
    <row r="14" spans="1:6" ht="20.25" customHeight="1">
      <c r="A14" s="94" t="s">
        <v>127</v>
      </c>
      <c r="B14" s="97" t="s">
        <v>12</v>
      </c>
      <c r="C14" s="160">
        <v>16327466</v>
      </c>
      <c r="D14" s="161">
        <f t="shared" ref="D14:D19" si="0">C14/C$26</f>
        <v>0.49860416500172278</v>
      </c>
    </row>
    <row r="15" spans="1:6" ht="20.25" customHeight="1">
      <c r="A15" s="94" t="s">
        <v>128</v>
      </c>
      <c r="B15" s="97" t="s">
        <v>13</v>
      </c>
      <c r="C15" s="160">
        <v>3829153</v>
      </c>
      <c r="D15" s="161">
        <f t="shared" si="0"/>
        <v>0.11693373817032243</v>
      </c>
    </row>
    <row r="16" spans="1:6" ht="20.25" customHeight="1">
      <c r="A16" s="94" t="s">
        <v>129</v>
      </c>
      <c r="B16" s="97" t="s">
        <v>14</v>
      </c>
      <c r="C16" s="160">
        <v>7694610</v>
      </c>
      <c r="D16" s="161">
        <f t="shared" si="0"/>
        <v>0.23497611901711546</v>
      </c>
    </row>
    <row r="17" spans="1:5" ht="20.25" customHeight="1">
      <c r="A17" s="94" t="s">
        <v>130</v>
      </c>
      <c r="B17" s="97" t="s">
        <v>15</v>
      </c>
      <c r="C17" s="160">
        <v>0</v>
      </c>
      <c r="D17" s="161">
        <f t="shared" si="0"/>
        <v>0</v>
      </c>
    </row>
    <row r="18" spans="1:5" ht="20.25" customHeight="1">
      <c r="A18" s="94"/>
      <c r="B18" s="163" t="s">
        <v>16</v>
      </c>
      <c r="C18" s="26">
        <f>SUM(C13:C17)</f>
        <v>27851229</v>
      </c>
      <c r="D18" s="164">
        <f t="shared" si="0"/>
        <v>0.85051402218916072</v>
      </c>
    </row>
    <row r="19" spans="1:5" ht="20.25" customHeight="1">
      <c r="A19" s="94">
        <v>2</v>
      </c>
      <c r="B19" s="97" t="s">
        <v>17</v>
      </c>
      <c r="C19" s="165">
        <v>267813</v>
      </c>
      <c r="D19" s="166">
        <f t="shared" si="0"/>
        <v>8.1784079196126572E-3</v>
      </c>
    </row>
    <row r="20" spans="1:5" ht="20.25" customHeight="1">
      <c r="A20" s="94">
        <v>3</v>
      </c>
      <c r="B20" s="97" t="s">
        <v>18</v>
      </c>
      <c r="C20" s="165">
        <v>819843</v>
      </c>
      <c r="D20" s="161">
        <f>C20/C26</f>
        <v>2.5036165100420813E-2</v>
      </c>
    </row>
    <row r="21" spans="1:5" ht="20.25" customHeight="1">
      <c r="A21" s="94">
        <v>4</v>
      </c>
      <c r="B21" s="97" t="s">
        <v>19</v>
      </c>
      <c r="C21" s="165">
        <v>3171858</v>
      </c>
      <c r="D21" s="161">
        <f>C21/C26</f>
        <v>9.6861424154491241E-2</v>
      </c>
    </row>
    <row r="22" spans="1:5" ht="20.25" customHeight="1">
      <c r="A22" s="94">
        <v>5</v>
      </c>
      <c r="B22" s="97" t="s">
        <v>20</v>
      </c>
      <c r="C22" s="165">
        <v>635606</v>
      </c>
      <c r="D22" s="161">
        <f>C22/C26</f>
        <v>1.9409980636314602E-2</v>
      </c>
    </row>
    <row r="23" spans="1:5" ht="20.25" customHeight="1">
      <c r="A23" s="94">
        <v>6</v>
      </c>
      <c r="B23" s="97" t="s">
        <v>21</v>
      </c>
      <c r="C23" s="165">
        <v>0</v>
      </c>
      <c r="D23" s="161">
        <f>C23/C26</f>
        <v>0</v>
      </c>
    </row>
    <row r="24" spans="1:5" ht="20.25" customHeight="1">
      <c r="A24" s="94">
        <v>7</v>
      </c>
      <c r="B24" s="97" t="s">
        <v>22</v>
      </c>
      <c r="C24" s="165">
        <v>0</v>
      </c>
      <c r="D24" s="161">
        <f>C24/C26</f>
        <v>0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32746349</v>
      </c>
      <c r="D26" s="169">
        <f>D18+D19+D20+D21+D22+D23+D24+D25</f>
        <v>1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opLeftCell="A10" zoomScale="75" workbookViewId="0">
      <selection activeCell="D31" sqref="D31:D43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5100000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5100000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25861086</v>
      </c>
      <c r="C17" s="93">
        <f t="shared" ref="C17:C30" si="0">B17/B$31</f>
        <v>0.93205365505926563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0</v>
      </c>
      <c r="C18" s="93">
        <f t="shared" si="0"/>
        <v>0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0</v>
      </c>
      <c r="C21" s="99">
        <f t="shared" si="0"/>
        <v>0</v>
      </c>
      <c r="D21" s="197"/>
      <c r="E21" s="187" t="s">
        <v>150</v>
      </c>
    </row>
    <row r="22" spans="1:5" ht="15" customHeight="1">
      <c r="A22" s="203" t="s">
        <v>151</v>
      </c>
      <c r="B22" s="148">
        <v>0</v>
      </c>
      <c r="C22" s="99">
        <f t="shared" si="0"/>
        <v>0</v>
      </c>
      <c r="D22" s="63"/>
      <c r="E22" s="187" t="s">
        <v>150</v>
      </c>
    </row>
    <row r="23" spans="1:5" ht="15" customHeight="1">
      <c r="A23" s="203" t="s">
        <v>152</v>
      </c>
      <c r="B23" s="148">
        <v>0</v>
      </c>
      <c r="C23" s="99">
        <f t="shared" si="0"/>
        <v>0</v>
      </c>
      <c r="D23" s="63"/>
      <c r="E23" s="187"/>
    </row>
    <row r="24" spans="1:5" ht="15" customHeight="1">
      <c r="A24" s="205" t="s">
        <v>153</v>
      </c>
      <c r="B24" s="148">
        <v>0</v>
      </c>
      <c r="C24" s="206">
        <f t="shared" si="0"/>
        <v>0</v>
      </c>
      <c r="D24" s="63"/>
      <c r="E24" s="187"/>
    </row>
    <row r="25" spans="1:5" ht="15" customHeight="1">
      <c r="A25" s="205" t="s">
        <v>154</v>
      </c>
      <c r="B25" s="92">
        <v>0</v>
      </c>
      <c r="C25" s="206">
        <f t="shared" si="0"/>
        <v>0</v>
      </c>
      <c r="D25" s="63"/>
      <c r="E25" s="187"/>
    </row>
    <row r="26" spans="1:5" ht="15" customHeight="1">
      <c r="A26" s="203" t="s">
        <v>155</v>
      </c>
      <c r="B26" s="92">
        <v>0</v>
      </c>
      <c r="C26" s="99">
        <f t="shared" si="0"/>
        <v>0</v>
      </c>
      <c r="D26" s="63"/>
      <c r="E26" s="187"/>
    </row>
    <row r="27" spans="1:5" ht="15" customHeight="1">
      <c r="A27" s="203" t="s">
        <v>156</v>
      </c>
      <c r="B27" s="92">
        <v>0</v>
      </c>
      <c r="C27" s="99">
        <f t="shared" si="0"/>
        <v>0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0</v>
      </c>
      <c r="C29" s="99">
        <f t="shared" si="0"/>
        <v>0</v>
      </c>
      <c r="D29" s="63"/>
      <c r="E29" s="187"/>
    </row>
    <row r="30" spans="1:5" ht="15" customHeight="1">
      <c r="A30" s="210" t="s">
        <v>160</v>
      </c>
      <c r="B30" s="92">
        <v>1885263</v>
      </c>
      <c r="C30" s="93">
        <f t="shared" si="0"/>
        <v>6.7946344940734371E-2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27746349</v>
      </c>
      <c r="C31" s="212">
        <f>SUM(C17:C30)</f>
        <v>1</v>
      </c>
      <c r="D31" s="63"/>
      <c r="E31" s="187"/>
    </row>
    <row r="32" spans="1:5" ht="15" customHeight="1">
      <c r="A32" s="194" t="s">
        <v>163</v>
      </c>
      <c r="B32" s="195">
        <f>B15+B31</f>
        <v>32846349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32746349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100000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5000000</v>
      </c>
      <c r="C38" s="222"/>
      <c r="D38" s="83"/>
    </row>
    <row r="39" spans="1:5" ht="15.75">
      <c r="A39" s="220" t="s">
        <v>168</v>
      </c>
      <c r="B39" s="221">
        <f>SUM(B20:B29)</f>
        <v>0</v>
      </c>
      <c r="C39" s="222"/>
      <c r="D39" s="57"/>
    </row>
    <row r="40" spans="1:5" ht="13.5" thickBot="1">
      <c r="A40" s="223" t="s">
        <v>169</v>
      </c>
      <c r="B40" s="224">
        <f>+B38-B39</f>
        <v>5000000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2010-06-28T15:14:29Z</dcterms:created>
  <dcterms:modified xsi:type="dcterms:W3CDTF">2010-06-28T15:14:49Z</dcterms:modified>
</cp:coreProperties>
</file>